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https://gizonline-my.sharepoint.com/personal/julia_hassel_giz_de/Documents/1. WB's/10011649-Gaffar/"/>
    </mc:Choice>
  </mc:AlternateContent>
  <xr:revisionPtr revIDLastSave="0" documentId="8_{429F9402-5163-4603-A31A-ED4FA0B0FE4C}" xr6:coauthVersionLast="47" xr6:coauthVersionMax="47" xr10:uidLastSave="{00000000-0000-0000-0000-000000000000}"/>
  <bookViews>
    <workbookView xWindow="32970" yWindow="1650" windowWidth="17280" windowHeight="1074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<sst xmlns="http://schemas.openxmlformats.org/spreadsheetml/2006/main" count="363" uniqueCount="99">
  <si>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</si>
  <si>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</si>
  <si>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</si>
  <si>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</si>
  <si>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</si>
  <si>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</si>
  <si>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</si>
  <si>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</si>
  <si>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</si>
  <si>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</si>
  <si>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</si>
  <si>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</si>
  <si>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</si>
  <si>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</si>
  <si>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</si>
  <si>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</si>
  <si>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</si>
  <si>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</si>
  <si>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</si>
  <si>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</si>
  <si>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</si>
  <si>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</si>
  <si>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</si>
  <si>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</si>
  <si>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</si>
  <si>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</si>
  <si>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</si>
  <si>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</si>
  <si>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</si>
  <si>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</si>
  <si>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</si>
  <si>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</si>
  <si>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</si>
  <si>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</si>
  <si>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</si>
  <si>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</si>
  <si>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</si>
  <si>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</si>
  <si>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</si>
  <si>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</si>
  <si>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</si>
  <si>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</si>
  <si>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</si>
  <si>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</si>
  <si>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</si>
  <si>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</si>
  <si>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</si>
  <si>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</si>
  <si>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</si>
  <si>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</si>
  <si>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</si>
  <si>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</si>
  <si>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</si>
  <si>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</si>
  <si>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</si>
  <si>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</si>
  <si>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</si>
  <si>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</si>
  <si>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</si>
  <si>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</si>
  <si>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</si>
  <si>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</si>
  <si>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</si>
  <si>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</si>
  <si>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</si>
  <si>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</si>
  <si>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</si>
  <si>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</si>
  <si>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</si>
  <si>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</si>
  <si>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</si>
  <si>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</si>
  <si>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</si>
  <si>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</si>
  <si>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</si>
  <si>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</si>
  <si>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</si>
  <si>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</si>
  <si>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</si>
  <si>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</si>
  <si>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</si>
  <si>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</si>
  <si>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</si>
  <si>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</si>
  <si>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</si>
  <si>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</si>
  <si>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</si>
  <si>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</si>
  <si>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</si>
  <si>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</si>
  <si>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</si>
  <si>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</si>
  <si>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</si>
  <si>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</si>
  <si>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</si>
  <si>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</si>
  <si>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</si>
  <si>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roundtrips</t>
  </si>
  <si>
    <t xml:space="preserve">Travel within the country of assignment, visit RMG Factories, Key Stakeholder’s office, transfer to/from airport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</si>
</sst>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61" zoomScaleNormal="100" workbookViewId="0">
      <selection activeCell="A71" sqref="A71:XFD77"/>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4.2" x14ac:dyDescent="0.2">
      <c r="A6" s="24"/>
      <c r="C6" s="27"/>
    </row>
    <row r="7" spans="1:14" ht="33" customHeight="1" x14ac:dyDescent="0.2">
      <c r="A7" s="88"/>
      <c r="B7" s="93"/>
      <c r="C7" s="26" t="s">
        <v>2</v>
      </c>
      <c r="D7" s="102"/>
      <c r="E7" s="103"/>
      <c r="F7" s="103"/>
      <c r="G7" s="103"/>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collapsed="1"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74</v>
      </c>
      <c r="E28" s="50"/>
      <c r="F28" s="51">
        <f>D28*E28</f>
        <v>0</v>
      </c>
      <c r="G28" s="12"/>
    </row>
    <row r="29" spans="1:14" x14ac:dyDescent="0.2">
      <c r="A29" s="12" t="s">
        <v>14</v>
      </c>
      <c r="B29" s="22" t="str">
        <f>IFERROR(VLOOKUP(A29,'List of key experts'!$B$12:$D$35,3,0)&amp;" "&amp;VLOOKUP(A29,'List of key experts'!$B$12:$D$35,2,0),"N.N.")</f>
        <v xml:space="preserve">  </v>
      </c>
      <c r="C29" s="8" t="s">
        <v>13</v>
      </c>
      <c r="D29" s="10">
        <v>44</v>
      </c>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40</v>
      </c>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v>75</v>
      </c>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hidden="1" outlineLevel="1" x14ac:dyDescent="0.2">
      <c r="A64" s="12" t="s">
        <v>90</v>
      </c>
      <c r="B64" s="12"/>
      <c r="C64" s="12" t="s">
        <v>25</v>
      </c>
      <c r="D64" s="10"/>
      <c r="E64" s="50"/>
      <c r="F64" s="51">
        <f>D64*E64</f>
        <v>0</v>
      </c>
      <c r="G64" s="12"/>
    </row>
    <row r="65" spans="1:7" outlineLevel="1" x14ac:dyDescent="0.2">
      <c r="A65" s="12" t="s">
        <v>76</v>
      </c>
      <c r="B65" s="12"/>
      <c r="C65" s="12" t="s">
        <v>25</v>
      </c>
      <c r="D65" s="10">
        <v>8</v>
      </c>
      <c r="E65" s="50"/>
      <c r="F65" s="51">
        <f t="shared" ref="F65:F70" si="7">D65*E65</f>
        <v>0</v>
      </c>
      <c r="G65" s="12" t="s">
        <v>97</v>
      </c>
    </row>
    <row r="66" spans="1:7" outlineLevel="1" x14ac:dyDescent="0.2">
      <c r="A66" s="12" t="s">
        <v>75</v>
      </c>
      <c r="B66" s="12"/>
      <c r="C66" s="12" t="s">
        <v>25</v>
      </c>
      <c r="D66" s="10">
        <v>6</v>
      </c>
      <c r="E66" s="50"/>
      <c r="F66" s="51">
        <f t="shared" si="7"/>
        <v>0</v>
      </c>
      <c r="G66" s="12" t="s">
        <v>97</v>
      </c>
    </row>
    <row r="67" spans="1:7" ht="12" customHeight="1" outlineLevel="1" x14ac:dyDescent="0.2">
      <c r="A67" s="47" t="s">
        <v>74</v>
      </c>
      <c r="B67" s="48"/>
      <c r="C67" s="46" t="s">
        <v>48</v>
      </c>
      <c r="D67" s="10">
        <v>1</v>
      </c>
      <c r="E67" s="50">
        <v>700</v>
      </c>
      <c r="F67" s="51">
        <f t="shared" si="7"/>
        <v>700</v>
      </c>
      <c r="G67" s="12"/>
    </row>
    <row r="68" spans="1:7" ht="24.6" customHeight="1" outlineLevel="1" x14ac:dyDescent="0.2">
      <c r="A68" s="12" t="s">
        <v>86</v>
      </c>
      <c r="B68" s="12"/>
      <c r="C68" s="12" t="s">
        <v>48</v>
      </c>
      <c r="D68" s="10">
        <v>1</v>
      </c>
      <c r="E68" s="50">
        <v>3000</v>
      </c>
      <c r="F68" s="51">
        <f t="shared" si="7"/>
        <v>3000</v>
      </c>
      <c r="G68" s="12" t="s">
        <v>98</v>
      </c>
    </row>
    <row r="69" spans="1:7" outlineLevel="1" x14ac:dyDescent="0.2">
      <c r="A69" s="12" t="s">
        <v>87</v>
      </c>
      <c r="B69" s="12"/>
      <c r="C69" s="12" t="s">
        <v>25</v>
      </c>
      <c r="D69" s="10">
        <v>40</v>
      </c>
      <c r="E69" s="50"/>
      <c r="F69" s="51">
        <f t="shared" si="7"/>
        <v>0</v>
      </c>
      <c r="G69" s="12"/>
    </row>
    <row r="70" spans="1:7" ht="11.4" customHeight="1" outlineLevel="1" x14ac:dyDescent="0.2">
      <c r="A70" s="12" t="s">
        <v>91</v>
      </c>
      <c r="B70" s="12"/>
      <c r="C70" s="12" t="s">
        <v>25</v>
      </c>
      <c r="D70" s="10">
        <v>25</v>
      </c>
      <c r="E70" s="50"/>
      <c r="F70" s="51">
        <f t="shared" si="7"/>
        <v>0</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 customHeight="1" outlineLevel="1" x14ac:dyDescent="0.2">
      <c r="C78" s="9"/>
    </row>
    <row r="79" spans="1:7" ht="12" x14ac:dyDescent="0.2">
      <c r="A79" s="6" t="s">
        <v>15</v>
      </c>
      <c r="B79" s="6"/>
      <c r="C79" s="6"/>
      <c r="D79" s="6"/>
      <c r="E79" s="6"/>
      <c r="F79" s="52">
        <f>SUM(F64:F78)</f>
        <v>3700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99" t="s">
        <v>93</v>
      </c>
      <c r="B83" s="99"/>
      <c r="C83" s="99"/>
      <c r="D83" s="99"/>
      <c r="E83" s="99"/>
      <c r="F83" s="99"/>
      <c r="G83" s="99"/>
    </row>
    <row r="84" spans="1:7" ht="12"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2.8"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 customHeight="1" outlineLevel="1" x14ac:dyDescent="0.2">
      <c r="A90" s="49" t="s">
        <v>61</v>
      </c>
      <c r="B90" s="7"/>
      <c r="C90" s="7" t="s">
        <v>48</v>
      </c>
      <c r="D90" s="10">
        <v>1</v>
      </c>
      <c r="E90" s="50">
        <v>8500</v>
      </c>
      <c r="F90" s="51">
        <f>D90*E90</f>
        <v>8500</v>
      </c>
      <c r="G90" s="12"/>
    </row>
    <row r="91" spans="1:7" ht="11.4"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 customHeight="1" outlineLevel="1" x14ac:dyDescent="0.2"/>
    <row r="99" spans="1:7" ht="12" x14ac:dyDescent="0.2">
      <c r="A99" s="6" t="s">
        <v>15</v>
      </c>
      <c r="B99" s="6"/>
      <c r="C99" s="6"/>
      <c r="D99" s="6"/>
      <c r="E99" s="6"/>
      <c r="F99" s="52">
        <f>SUM(F85:F98)</f>
        <v>8500</v>
      </c>
      <c r="G99" s="6"/>
    </row>
    <row r="100" spans="1:7" s="16" customFormat="1" ht="25.95" customHeight="1" x14ac:dyDescent="0.2">
      <c r="A100" s="100" t="s">
        <v>96</v>
      </c>
      <c r="B100" s="101"/>
      <c r="C100" s="101"/>
      <c r="D100" s="101"/>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12200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Normal="100" workbookViewId="0">
      <selection activeCell="D3" sqref="D3:E3"/>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4.2" x14ac:dyDescent="0.2">
      <c r="A6" s="24"/>
      <c r="C6" s="27"/>
    </row>
    <row r="7" spans="1:14" ht="34.5" customHeight="1" x14ac:dyDescent="0.2">
      <c r="A7" s="89"/>
      <c r="B7" s="90"/>
      <c r="C7" s="26" t="s">
        <v>2</v>
      </c>
      <c r="D7" s="117">
        <f>'Price schedule | Services'!D7</f>
        <v>0</v>
      </c>
      <c r="E7" s="118"/>
      <c r="F7" s="118"/>
      <c r="G7" s="118"/>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outlineLevel="1" x14ac:dyDescent="0.2"/>
    <row r="11" spans="1:14" s="19" customFormat="1" ht="5.4" outlineLevel="1" x14ac:dyDescent="0.2"/>
    <row r="12" spans="1:14" ht="12"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 customHeight="1" outlineLevel="1" x14ac:dyDescent="0.2">
      <c r="C21" s="9"/>
    </row>
    <row r="22" spans="1:14" ht="12"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13.95" customHeight="1" x14ac:dyDescent="0.2">
      <c r="A25" s="112" t="s">
        <v>92</v>
      </c>
      <c r="B25" s="112"/>
      <c r="C25" s="112"/>
      <c r="D25" s="112"/>
      <c r="E25" s="112"/>
      <c r="F25" s="112"/>
      <c r="G25" s="112"/>
    </row>
    <row r="26" spans="1:14" s="19" customFormat="1" ht="5.4"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 customHeight="1" outlineLevel="1" x14ac:dyDescent="0.2">
      <c r="C54" s="9"/>
    </row>
    <row r="55" spans="1:8" ht="12"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 customHeight="1" outlineLevel="1" x14ac:dyDescent="0.2">
      <c r="C78" s="9"/>
    </row>
    <row r="79" spans="1:7" ht="12" x14ac:dyDescent="0.2">
      <c r="A79" s="6" t="s">
        <v>15</v>
      </c>
      <c r="B79" s="6"/>
      <c r="C79" s="6"/>
      <c r="D79" s="6"/>
      <c r="E79" s="6"/>
      <c r="F79" s="52">
        <f>SUM(F64:F78)</f>
        <v>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12" t="s">
        <v>93</v>
      </c>
      <c r="B83" s="112"/>
      <c r="C83" s="112"/>
      <c r="D83" s="112"/>
      <c r="E83" s="112"/>
      <c r="F83" s="112"/>
      <c r="G83" s="112"/>
    </row>
    <row r="84" spans="1:7" ht="12"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2.8"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 customHeight="1" outlineLevel="1" x14ac:dyDescent="0.2">
      <c r="A90" s="49" t="s">
        <v>61</v>
      </c>
      <c r="B90" s="7"/>
      <c r="C90" s="7" t="s">
        <v>48</v>
      </c>
      <c r="D90" s="10"/>
      <c r="E90" s="50"/>
      <c r="F90" s="51">
        <f>D90*E90</f>
        <v>0</v>
      </c>
      <c r="G90" s="12"/>
    </row>
    <row r="91" spans="1:7" ht="11.4"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 customHeight="1" outlineLevel="1" x14ac:dyDescent="0.2"/>
    <row r="99" spans="1:7" ht="12" x14ac:dyDescent="0.2">
      <c r="A99" s="6" t="s">
        <v>15</v>
      </c>
      <c r="B99" s="6"/>
      <c r="C99" s="6"/>
      <c r="D99" s="6"/>
      <c r="E99" s="6"/>
      <c r="F99" s="52">
        <f>SUM(F85:F98)</f>
        <v>0</v>
      </c>
      <c r="G99" s="6"/>
    </row>
    <row r="100" spans="1:7" ht="25.95" customHeight="1" x14ac:dyDescent="0.2">
      <c r="A100" s="100" t="s">
        <v>96</v>
      </c>
      <c r="B100" s="101"/>
      <c r="C100" s="101"/>
      <c r="D100" s="101"/>
      <c r="E100" s="92">
        <v>0</v>
      </c>
      <c r="F100" s="87">
        <f>E100*(F99+F78+F52+F37+F18)</f>
        <v>0</v>
      </c>
      <c r="G100" s="91"/>
    </row>
    <row r="101" spans="1:7" s="16" customFormat="1" ht="5.4" customHeight="1" x14ac:dyDescent="0.2"/>
    <row r="102" spans="1:7" ht="11.4" customHeight="1"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2" t="s">
        <v>81</v>
      </c>
      <c r="B1" s="123"/>
      <c r="C1" s="123"/>
      <c r="D1" s="123"/>
      <c r="E1" s="123"/>
      <c r="F1" s="123"/>
      <c r="G1" s="124"/>
    </row>
    <row r="2" spans="1:14" ht="18.75" customHeight="1" x14ac:dyDescent="0.25">
      <c r="A2" s="85" t="s">
        <v>84</v>
      </c>
      <c r="E2" s="125"/>
      <c r="F2" s="125"/>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28">
        <f>'Price schedule | Services'!D5</f>
        <v>0</v>
      </c>
      <c r="E5" s="128"/>
      <c r="F5" s="128"/>
      <c r="G5" s="128"/>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7">
        <f>'Price schedule | Services'!D7</f>
        <v>0</v>
      </c>
      <c r="E7" s="127"/>
      <c r="F7" s="127"/>
      <c r="G7" s="127"/>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83</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82</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 customHeight="1" x14ac:dyDescent="0.2">
      <c r="A25" s="6" t="s">
        <v>15</v>
      </c>
      <c r="B25" s="64"/>
      <c r="C25" s="64"/>
      <c r="D25" s="64"/>
      <c r="E25" s="76">
        <f>'Price schedule | Services'!F79+'Price schedule | opt. services'!F79</f>
        <v>3700</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8500</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12200</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Hassel, Julia GIZ</dc:creator>
  <cp:keywords/>
  <dc:description/>
  <cp:lastModifiedBy>Hassel, Julia GIZ</cp:lastModifiedBy>
  <cp:revision/>
  <cp:lastPrinted>2022-08-29T14:32:03Z</cp:lastPrinted>
  <dcterms:created xsi:type="dcterms:W3CDTF">2020-06-06T12:03:03Z</dcterms:created>
  <dcterms:modified xsi:type="dcterms:W3CDTF">2026-04-01T12:17:02Z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